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onasurbanas\Desktop\APAUR 2020\PAQUETES DE LICITACION\El Campestre Gomez Palacio\"/>
    </mc:Choice>
  </mc:AlternateContent>
  <bookViews>
    <workbookView xWindow="240" yWindow="195" windowWidth="20250" windowHeight="10725"/>
  </bookViews>
  <sheets>
    <sheet name="CATALOGO " sheetId="24" r:id="rId1"/>
    <sheet name="Desglose de factura" sheetId="5" state="hidden" r:id="rId2"/>
  </sheets>
  <definedNames>
    <definedName name="_xlnm.Print_Area" localSheetId="0">'CATALOGO '!$B$1:$H$60</definedName>
    <definedName name="_xlnm.Print_Titles" localSheetId="0">'CATALOGO '!$1:$5</definedName>
  </definedNames>
  <calcPr calcId="152511"/>
</workbook>
</file>

<file path=xl/calcChain.xml><?xml version="1.0" encoding="utf-8"?>
<calcChain xmlns="http://schemas.openxmlformats.org/spreadsheetml/2006/main">
  <c r="H58" i="24" l="1"/>
  <c r="H59" i="24" l="1"/>
  <c r="H60" i="24" s="1"/>
  <c r="D14" i="5" l="1"/>
  <c r="D17" i="5" l="1"/>
  <c r="D15" i="5"/>
  <c r="D16" i="5" s="1"/>
  <c r="D18" i="5" s="1"/>
  <c r="F18" i="5" s="1"/>
  <c r="D21" i="5"/>
  <c r="D22" i="5" s="1"/>
  <c r="D23" i="5" s="1"/>
  <c r="F23" i="5" s="1"/>
  <c r="D29" i="5" l="1"/>
  <c r="F33" i="5" s="1"/>
  <c r="F31" i="5" s="1"/>
  <c r="F32" i="5" s="1"/>
</calcChain>
</file>

<file path=xl/sharedStrings.xml><?xml version="1.0" encoding="utf-8"?>
<sst xmlns="http://schemas.openxmlformats.org/spreadsheetml/2006/main" count="120" uniqueCount="74">
  <si>
    <t>PARTIDA</t>
  </si>
  <si>
    <t>C O N C E P T O</t>
  </si>
  <si>
    <t>UNID.</t>
  </si>
  <si>
    <t>CANTIDAD</t>
  </si>
  <si>
    <t>P.U.</t>
  </si>
  <si>
    <t>IMPORTE</t>
  </si>
  <si>
    <t>CONCEPTO</t>
  </si>
  <si>
    <t>PRECIO</t>
  </si>
  <si>
    <t>TOTAL</t>
  </si>
  <si>
    <t>SUBTOTAL</t>
  </si>
  <si>
    <t>I.V.A</t>
  </si>
  <si>
    <t>TOTAL DE ESTA HOJA</t>
  </si>
  <si>
    <t>IVA</t>
  </si>
  <si>
    <t>IVA DIVO</t>
  </si>
  <si>
    <t>30% AMORTIZACIÓN</t>
  </si>
  <si>
    <t>RETENCIÓN DIVO</t>
  </si>
  <si>
    <t xml:space="preserve">SUBTOTAL RETENCIONES ( C ) </t>
  </si>
  <si>
    <t>SUBTOTAL ( A )</t>
  </si>
  <si>
    <t>SUBTOTAL ( B )</t>
  </si>
  <si>
    <t>IMPORTE LIQUIDO TOTAL (B-C)</t>
  </si>
  <si>
    <t>ESTIMACIÓN No. 1</t>
  </si>
  <si>
    <t>PRIMERA ESTIMACIÓN DEL CONTRATO SDAPA-GP-APAZU-LP-SAN-002/09 DEL “SISTEMA INTEGRAL DE SANEAMIENTO DE AGUAS RESIDUALES Y CONSTRUCCIÓN DE RED DE ALCANTARILLADO SANITARIO EN LA POPULAR, GÓMEZ PALACIO, DGO.”</t>
  </si>
  <si>
    <t>M3</t>
  </si>
  <si>
    <t>PZA</t>
  </si>
  <si>
    <t>ML</t>
  </si>
  <si>
    <t>M2</t>
  </si>
  <si>
    <t>A</t>
  </si>
  <si>
    <t>M3-KM</t>
  </si>
  <si>
    <t>B</t>
  </si>
  <si>
    <t>C</t>
  </si>
  <si>
    <t xml:space="preserve">SUMINISTRO Y COLOCACION DE JUEGO DE ELECTRO NIVELES PARA SECUENCIA EN TRES NIVELES ( PARO ARRANQUE ) 1 ALARMA </t>
  </si>
  <si>
    <t>D</t>
  </si>
  <si>
    <t xml:space="preserve">LINEA DE PRESION DE PVC 10" </t>
  </si>
  <si>
    <t>TRAZO Y CORTE CON CORTADORA DE DISCO EN PAVIMENTO ASFALTICO</t>
  </si>
  <si>
    <t>RUPTURA Y DEMOLICION DE PAVIMENTO ASFALTICO</t>
  </si>
  <si>
    <t>EXCAVACION CON EQUIPO PARA ZANJAS EN CUALQUIER MATERIAL EXCEPTO EN ROCA, EN SECO EN ZONA A DE  A 6.00 MTS. DE PROFUNDIDAD</t>
  </si>
  <si>
    <t>RELLENO EN ZANJAS COMPACTADO AL 90% PROCTOR, CON MATERIAL PRODUCTO DE EXCAVACION.</t>
  </si>
  <si>
    <t>SUMINISTRO Y COLOCACION DE CODO DE P.V.C DE 90°X 10" DE DIAMETRO</t>
  </si>
  <si>
    <t>ACARREO 1er.  KM.  MATERIAL PRODUCTO DE EXCAVACION EXCEPTO ROCA EN CAMION VOLTEO, DESCARGA A VOLTEO EN CAMINO PLANO REVESTIDO Y LOMERIO SUAVE PAVIMENTADO.</t>
  </si>
  <si>
    <t>ACARREO KM. SUBSECUENTES AL 1o., MATERIAL PRUDUCTO DE EXCAVACION EXCEPTO ROCA EN CAMION VOLTEO, EN CAMINO PLANO  REVESTIDO Y LOMERIO SUAVE PAVIMENTADO</t>
  </si>
  <si>
    <t>E</t>
  </si>
  <si>
    <t>LINEA DE PRESION DE PVC  8"</t>
  </si>
  <si>
    <t>SUMINISTRO DE TUBERIA DE P.V.C  RD-26 DE 8"" DE DIAMETRO</t>
  </si>
  <si>
    <t>SUMINISTRO Y COLOCACION DE CARPETA ASFALTICA EN 5 CMS COMPACTOS</t>
  </si>
  <si>
    <t>F</t>
  </si>
  <si>
    <t>CONSTRUCCION DE LINEA DE ACERO DE 8" Ø</t>
  </si>
  <si>
    <t>SUMINISTRO DE TUBERIA DE ACERO SOLDABLE DE 8" DE DIAMETRO PASO PEATONAL EN CALLE AMADO NERVO Y PUENTE EN EL 11-40. INCLUYE CODOS, BRIDAS Y TODO LO NECESARIO PARA SU CORRECTO FUNCIONAMIENTO</t>
  </si>
  <si>
    <t>COLOCACION DE TUBERIA DE ACERO SOLDABLE DE 8" DE DIAMETRO PASO PEATONAL EN CALLE AMADO NERVO Y PUENTE EN EL 11-40. INCLUYE CODOS, BRIDAS Y TODO LO NECESARIO PARA SU CORRECTO FUNCIONAMIENTO</t>
  </si>
  <si>
    <t>DOBLADO DE TUBERIA DE ACERO SOLDABLE DE 8" DE DIAMETRO</t>
  </si>
  <si>
    <t>CORTE Y BISELADO EN TUBERIA DE ACERO</t>
  </si>
  <si>
    <t>LINEA DE PRESION DE PVC  6"</t>
  </si>
  <si>
    <t>SUMINISTRO DE TUBERIA DE P.V.C RD 26  DE 6" DE DIAMETRO</t>
  </si>
  <si>
    <t>LINEA DE PRESION DE PVC  4"</t>
  </si>
  <si>
    <t>SUMINISTRO DE TUBERIA DE P.V.C RD 26 EN 4" DE DIAMETRO</t>
  </si>
  <si>
    <t>TABLERO DE CONTROL PARA ELECTRO NIVELES</t>
  </si>
  <si>
    <t>EQUIPO DE BOMBEO</t>
  </si>
  <si>
    <t>TREN DE DESCARGA</t>
  </si>
  <si>
    <t>ALIMENTACION ELECTRICA CARCAMO EL FOCE</t>
  </si>
  <si>
    <t>SUMINISTRO E INSTALACIÓN DE POSTE DE CONCRETO REFORZADO 11-700 KG/CM2, INCLUYE EXCAVACIÓN DE CEPA, TRAZO Y NIVELACIÓN DEL DESPLANTE DEL POSTE, RELLENO APISONADO DE CEPA, RETENIDA Y ATRAQUE DE RETENIDA.</t>
  </si>
  <si>
    <t>LÍNEA PRIMARIA AISLADA A 34,500 KV, 3 FASES CON HILO DE GUARDA. INCLUYE POSTES Y TODOS LOS ACCESORIOS NECESARIOS PARA SU CORRECTA INSTALACIÓN</t>
  </si>
  <si>
    <t>LOTE</t>
  </si>
  <si>
    <t>SUMINISTRO E INSTALACION SUBESTACIÓN DE 75 KVA, 34.5 KV, 3F, 13200, 440/220 MARCA PROLEC O SIMILAR.</t>
  </si>
  <si>
    <t>SUBEST.</t>
  </si>
  <si>
    <t xml:space="preserve">TRAZO Y CORTE CON CORTADORA DE DISCO EN PAVIMENTO HIDRAULICO </t>
  </si>
  <si>
    <t>RUPTURA Y DEMOLICION DE PAVIMENTO HIDRAULICO DE 15 CMS. DE ESPESOR</t>
  </si>
  <si>
    <t>SUMINISTRO DE TUBERIA DE P.V.C CLASE 7 DE 10" DE DIAMETRO</t>
  </si>
  <si>
    <t>SUMINISTRO Y COLOCACION DE REDUCCION DE 10" A 8" PVC</t>
  </si>
  <si>
    <t>SUMINISTRO Y COLOCACION DE TREN DE DESCARGA EN TUBO METALICO CEDULA 40 INCLUYE TODO LO NECESARIO PARA INTERCONECTAR A LINEA DE P.V.C. DE 10" DE DIAMETRO, CON BOMBA EXISTENTE TIPO CARCAMO DE 40H.P.</t>
  </si>
  <si>
    <t>I.V.A.</t>
  </si>
  <si>
    <t>P.U CON LETRA</t>
  </si>
  <si>
    <t>TRAM-1</t>
  </si>
  <si>
    <t>PG</t>
  </si>
  <si>
    <t>TRAMITE Y PERMISO PARA CRUCE DE VIAS DE FERROCARRIL (PASO PEATONAL) ANTE LA SECRETARIA DE COMUNICACIONES Y TRASPORTE FERROVIARIO (SCT) Y CONSESIONARIA (FERROMEX) INCLUYE : LEVANTAMIENTO TOPOGRAFICO, ELABORACION DE PLANOS,MEMORIAS  DE CALCULO E INTEGRACION DE EXPEDIENTE TECNICO,GESTION Y PAGO DE DERECHOS, FIANZA DE RESPONSABILIDAD .</t>
  </si>
  <si>
    <t>Linea de acercamiento de agua residual hacia Planta de Tratamiento de Aguas Residuales del Club Campestre de Gomez Palacio.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</si>
</sst>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Estimación&quot;\ #"/>
    <numFmt numFmtId="166" formatCode="_([$€]* #,##0.00_);_([$€]* \(#,##0.00\);_([$€]* &quot;-&quot;??_);_(@_)"/>
  </numFmts>
  <fonts count="2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merigo BT"/>
    </font>
    <font>
      <b/>
      <sz val="10"/>
      <color indexed="56"/>
      <name val="Arial"/>
      <family val="2"/>
    </font>
    <font>
      <sz val="12"/>
      <name val="Courier"/>
      <family val="3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8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b/>
      <sz val="10"/>
      <name val="Arial Narrow"/>
      <family val="2"/>
    </font>
    <font>
      <b/>
      <sz val="18"/>
      <name val="Arial"/>
      <family val="2"/>
    </font>
    <font>
      <sz val="9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166" fontId="7" fillId="0" borderId="0" applyFon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0" fillId="0" borderId="0" applyNumberFormat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64" fontId="0" fillId="0" borderId="0" xfId="14" applyFont="1" applyAlignment="1">
      <alignment vertical="top" wrapText="1"/>
    </xf>
    <xf numFmtId="164" fontId="0" fillId="0" borderId="0" xfId="0" applyNumberFormat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5" fontId="0" fillId="0" borderId="0" xfId="0" applyNumberFormat="1" applyAlignment="1">
      <alignment horizontal="center" vertical="top" wrapText="1"/>
    </xf>
    <xf numFmtId="0" fontId="2" fillId="0" borderId="0" xfId="0" applyFont="1" applyAlignment="1">
      <alignment vertical="top" wrapText="1"/>
    </xf>
    <xf numFmtId="164" fontId="0" fillId="0" borderId="0" xfId="0" applyNumberFormat="1" applyAlignment="1">
      <alignment vertical="top" wrapText="1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4" fontId="1" fillId="0" borderId="0" xfId="14" applyFont="1" applyAlignment="1">
      <alignment horizontal="center" vertical="top" wrapText="1"/>
    </xf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vertical="top"/>
    </xf>
    <xf numFmtId="0" fontId="14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12" fillId="5" borderId="0" xfId="0" applyFont="1" applyFill="1"/>
    <xf numFmtId="0" fontId="14" fillId="3" borderId="0" xfId="0" applyFont="1" applyFill="1"/>
    <xf numFmtId="0" fontId="12" fillId="4" borderId="0" xfId="0" applyFont="1" applyFill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Continuous" vertical="top"/>
    </xf>
    <xf numFmtId="0" fontId="15" fillId="0" borderId="4" xfId="0" applyFont="1" applyFill="1" applyBorder="1" applyAlignment="1">
      <alignment horizontal="centerContinuous" vertical="top"/>
    </xf>
    <xf numFmtId="0" fontId="15" fillId="0" borderId="5" xfId="0" applyFont="1" applyFill="1" applyBorder="1" applyAlignment="1">
      <alignment horizontal="center" vertical="top"/>
    </xf>
    <xf numFmtId="0" fontId="15" fillId="0" borderId="7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0" fontId="17" fillId="0" borderId="7" xfId="0" applyFont="1" applyFill="1" applyBorder="1" applyAlignment="1">
      <alignment vertical="top"/>
    </xf>
    <xf numFmtId="0" fontId="17" fillId="0" borderId="5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top"/>
    </xf>
    <xf numFmtId="2" fontId="17" fillId="0" borderId="6" xfId="0" applyNumberFormat="1" applyFont="1" applyFill="1" applyBorder="1" applyAlignment="1">
      <alignment horizontal="center" vertical="top"/>
    </xf>
    <xf numFmtId="164" fontId="17" fillId="0" borderId="6" xfId="14" applyFont="1" applyFill="1" applyBorder="1" applyAlignment="1">
      <alignment vertical="top"/>
    </xf>
    <xf numFmtId="164" fontId="17" fillId="0" borderId="7" xfId="14" applyFont="1" applyFill="1" applyBorder="1" applyAlignment="1">
      <alignment vertical="top"/>
    </xf>
    <xf numFmtId="4" fontId="17" fillId="0" borderId="6" xfId="0" applyNumberFormat="1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vertical="top"/>
    </xf>
    <xf numFmtId="0" fontId="15" fillId="0" borderId="7" xfId="0" applyFont="1" applyFill="1" applyBorder="1" applyAlignment="1">
      <alignment vertical="top"/>
    </xf>
    <xf numFmtId="0" fontId="17" fillId="0" borderId="6" xfId="0" applyFont="1" applyFill="1" applyBorder="1" applyAlignment="1">
      <alignment horizontal="left" vertical="top"/>
    </xf>
    <xf numFmtId="0" fontId="17" fillId="0" borderId="8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center" vertical="top"/>
    </xf>
    <xf numFmtId="4" fontId="17" fillId="0" borderId="9" xfId="0" applyNumberFormat="1" applyFont="1" applyFill="1" applyBorder="1" applyAlignment="1">
      <alignment horizontal="center" vertical="top" wrapText="1"/>
    </xf>
    <xf numFmtId="0" fontId="17" fillId="0" borderId="9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/>
    </xf>
    <xf numFmtId="164" fontId="19" fillId="0" borderId="0" xfId="0" applyNumberFormat="1" applyFont="1" applyFill="1" applyAlignment="1">
      <alignment vertical="center"/>
    </xf>
    <xf numFmtId="44" fontId="19" fillId="0" borderId="0" xfId="0" applyNumberFormat="1" applyFont="1" applyFill="1" applyAlignment="1">
      <alignment vertical="center"/>
    </xf>
    <xf numFmtId="0" fontId="15" fillId="6" borderId="5" xfId="0" applyFont="1" applyFill="1" applyBorder="1" applyAlignment="1">
      <alignment horizontal="center" vertical="top"/>
    </xf>
    <xf numFmtId="12" fontId="15" fillId="6" borderId="6" xfId="0" applyNumberFormat="1" applyFont="1" applyFill="1" applyBorder="1" applyAlignment="1">
      <alignment horizontal="center" vertical="top" wrapText="1"/>
    </xf>
    <xf numFmtId="0" fontId="17" fillId="6" borderId="6" xfId="0" applyFont="1" applyFill="1" applyBorder="1" applyAlignment="1">
      <alignment horizontal="center" vertical="top"/>
    </xf>
    <xf numFmtId="4" fontId="17" fillId="6" borderId="6" xfId="0" applyNumberFormat="1" applyFont="1" applyFill="1" applyBorder="1" applyAlignment="1">
      <alignment horizontal="center" vertical="top"/>
    </xf>
    <xf numFmtId="0" fontId="17" fillId="6" borderId="6" xfId="0" applyFont="1" applyFill="1" applyBorder="1" applyAlignment="1">
      <alignment vertical="top"/>
    </xf>
    <xf numFmtId="0" fontId="17" fillId="6" borderId="7" xfId="0" applyFont="1" applyFill="1" applyBorder="1" applyAlignment="1">
      <alignment vertical="top"/>
    </xf>
    <xf numFmtId="0" fontId="15" fillId="6" borderId="6" xfId="0" applyFont="1" applyFill="1" applyBorder="1" applyAlignment="1">
      <alignment horizontal="center" vertical="top" wrapText="1"/>
    </xf>
    <xf numFmtId="0" fontId="15" fillId="6" borderId="6" xfId="0" applyFont="1" applyFill="1" applyBorder="1" applyAlignment="1">
      <alignment horizontal="center" vertical="top"/>
    </xf>
    <xf numFmtId="4" fontId="15" fillId="6" borderId="6" xfId="0" applyNumberFormat="1" applyFont="1" applyFill="1" applyBorder="1" applyAlignment="1">
      <alignment horizontal="center" vertical="top" wrapText="1"/>
    </xf>
    <xf numFmtId="4" fontId="17" fillId="6" borderId="6" xfId="0" applyNumberFormat="1" applyFont="1" applyFill="1" applyBorder="1" applyAlignment="1">
      <alignment horizontal="center" vertical="top" wrapText="1"/>
    </xf>
    <xf numFmtId="2" fontId="17" fillId="6" borderId="6" xfId="0" applyNumberFormat="1" applyFont="1" applyFill="1" applyBorder="1" applyAlignment="1">
      <alignment horizontal="center" vertical="top"/>
    </xf>
    <xf numFmtId="12" fontId="18" fillId="6" borderId="6" xfId="19" applyNumberFormat="1" applyFont="1" applyFill="1" applyBorder="1" applyAlignment="1" applyProtection="1">
      <alignment horizontal="center" vertical="top"/>
    </xf>
    <xf numFmtId="0" fontId="17" fillId="6" borderId="6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/>
    </xf>
    <xf numFmtId="0" fontId="15" fillId="4" borderId="6" xfId="0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center" vertical="top"/>
    </xf>
    <xf numFmtId="4" fontId="17" fillId="4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vertical="top"/>
    </xf>
    <xf numFmtId="0" fontId="17" fillId="4" borderId="7" xfId="0" applyFont="1" applyFill="1" applyBorder="1" applyAlignment="1">
      <alignment vertical="top"/>
    </xf>
    <xf numFmtId="164" fontId="17" fillId="4" borderId="6" xfId="14" applyFont="1" applyFill="1" applyBorder="1" applyAlignment="1">
      <alignment vertical="top"/>
    </xf>
    <xf numFmtId="0" fontId="17" fillId="4" borderId="5" xfId="0" applyFont="1" applyFill="1" applyBorder="1" applyAlignment="1">
      <alignment horizontal="center" vertical="top"/>
    </xf>
    <xf numFmtId="164" fontId="17" fillId="4" borderId="7" xfId="14" applyFont="1" applyFill="1" applyBorder="1" applyAlignment="1">
      <alignment vertical="top"/>
    </xf>
    <xf numFmtId="0" fontId="17" fillId="0" borderId="11" xfId="23" applyFont="1" applyFill="1" applyBorder="1" applyAlignment="1">
      <alignment horizontal="justify" vertical="center" wrapText="1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Alignment="1">
      <alignment horizontal="right" vertical="top"/>
    </xf>
    <xf numFmtId="0" fontId="15" fillId="0" borderId="6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6">
    <cellStyle name="Euro" xfId="1"/>
    <cellStyle name="F2" xfId="2"/>
    <cellStyle name="F3" xfId="3"/>
    <cellStyle name="F4" xfId="4"/>
    <cellStyle name="F5" xfId="5"/>
    <cellStyle name="F6" xfId="6"/>
    <cellStyle name="F7" xfId="7"/>
    <cellStyle name="F8" xfId="8"/>
    <cellStyle name="Millares 2" xfId="9"/>
    <cellStyle name="Millares 2 2" xfId="10"/>
    <cellStyle name="Millares 3" xfId="11"/>
    <cellStyle name="Millares 4" xfId="12"/>
    <cellStyle name="Millares 5" xfId="13"/>
    <cellStyle name="Millares 6" xfId="24"/>
    <cellStyle name="Moneda" xfId="14" builtinId="4"/>
    <cellStyle name="Moneda 2" xfId="15"/>
    <cellStyle name="Moneda 3" xfId="16"/>
    <cellStyle name="Moneda 4" xfId="25"/>
    <cellStyle name="Normal" xfId="0" builtinId="0"/>
    <cellStyle name="Normal 2" xfId="17"/>
    <cellStyle name="Normal 2 2" xfId="18"/>
    <cellStyle name="Normal 3" xfId="19"/>
    <cellStyle name="Normal 4" xfId="20"/>
    <cellStyle name="Normal 5" xfId="21"/>
    <cellStyle name="Normal 6" xfId="23"/>
    <cellStyle name="rg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BF5F0"/>
      <color rgb="FF8EBC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tabSelected="1" view="pageBreakPreview" zoomScaleNormal="85" zoomScaleSheetLayoutView="100" workbookViewId="0">
      <selection activeCell="M10" sqref="M10"/>
    </sheetView>
  </sheetViews>
  <sheetFormatPr baseColWidth="10" defaultRowHeight="12.75"/>
  <cols>
    <col min="1" max="1" width="4.85546875" style="1" customWidth="1"/>
    <col min="2" max="2" width="8.28515625" style="18" customWidth="1"/>
    <col min="3" max="3" width="72.140625" style="18" customWidth="1"/>
    <col min="4" max="4" width="7.5703125" style="18" bestFit="1" customWidth="1"/>
    <col min="5" max="5" width="10.140625" style="16" customWidth="1"/>
    <col min="6" max="6" width="35.5703125" style="16" customWidth="1"/>
    <col min="7" max="7" width="12.5703125" style="1" bestFit="1" customWidth="1"/>
    <col min="8" max="8" width="16.5703125" style="1" customWidth="1"/>
    <col min="9" max="16384" width="11.42578125" style="1"/>
  </cols>
  <sheetData>
    <row r="1" spans="1:20">
      <c r="B1" s="17"/>
      <c r="C1" s="17"/>
      <c r="D1" s="17"/>
      <c r="E1" s="2"/>
      <c r="F1" s="2"/>
    </row>
    <row r="2" spans="1:20" ht="54.75" customHeight="1">
      <c r="B2" s="85" t="s">
        <v>73</v>
      </c>
      <c r="C2" s="85"/>
      <c r="D2" s="85"/>
      <c r="E2" s="85"/>
      <c r="F2" s="85"/>
      <c r="G2" s="85"/>
      <c r="H2" s="85"/>
    </row>
    <row r="3" spans="1:20">
      <c r="B3" s="17"/>
      <c r="C3" s="17"/>
      <c r="D3" s="17"/>
      <c r="E3" s="15"/>
      <c r="F3" s="15"/>
    </row>
    <row r="4" spans="1:20" s="3" customFormat="1">
      <c r="B4" s="31"/>
      <c r="C4" s="32"/>
      <c r="D4" s="32"/>
      <c r="E4" s="33"/>
      <c r="F4" s="33"/>
      <c r="G4" s="32"/>
      <c r="H4" s="34"/>
    </row>
    <row r="5" spans="1:20" s="3" customFormat="1">
      <c r="B5" s="35" t="s">
        <v>0</v>
      </c>
      <c r="C5" s="47" t="s">
        <v>1</v>
      </c>
      <c r="D5" s="47" t="s">
        <v>2</v>
      </c>
      <c r="E5" s="47" t="s">
        <v>3</v>
      </c>
      <c r="F5" s="47" t="s">
        <v>69</v>
      </c>
      <c r="G5" s="47" t="s">
        <v>4</v>
      </c>
      <c r="H5" s="36" t="s">
        <v>5</v>
      </c>
    </row>
    <row r="6" spans="1:20" s="23" customFormat="1" ht="14.25">
      <c r="B6" s="59" t="s">
        <v>26</v>
      </c>
      <c r="C6" s="60" t="s">
        <v>55</v>
      </c>
      <c r="D6" s="61"/>
      <c r="E6" s="62"/>
      <c r="F6" s="62"/>
      <c r="G6" s="63"/>
      <c r="H6" s="64"/>
    </row>
    <row r="7" spans="1:20" s="26" customFormat="1" ht="33" customHeight="1">
      <c r="A7" s="28"/>
      <c r="B7" s="39">
        <v>1</v>
      </c>
      <c r="C7" s="40" t="s">
        <v>30</v>
      </c>
      <c r="D7" s="41" t="s">
        <v>23</v>
      </c>
      <c r="E7" s="42">
        <v>1</v>
      </c>
      <c r="F7" s="42"/>
      <c r="G7" s="43"/>
      <c r="H7" s="44"/>
      <c r="I7" s="24"/>
      <c r="J7" s="24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spans="1:20" s="24" customFormat="1" ht="29.25" customHeight="1">
      <c r="B8" s="39">
        <v>2</v>
      </c>
      <c r="C8" s="40" t="s">
        <v>54</v>
      </c>
      <c r="D8" s="41" t="s">
        <v>23</v>
      </c>
      <c r="E8" s="42">
        <v>1</v>
      </c>
      <c r="F8" s="42"/>
      <c r="G8" s="43"/>
      <c r="H8" s="44"/>
    </row>
    <row r="9" spans="1:20" s="24" customFormat="1" ht="18" customHeight="1">
      <c r="B9" s="59" t="s">
        <v>28</v>
      </c>
      <c r="C9" s="70" t="s">
        <v>56</v>
      </c>
      <c r="D9" s="61"/>
      <c r="E9" s="69"/>
      <c r="F9" s="69"/>
      <c r="G9" s="63"/>
      <c r="H9" s="64"/>
    </row>
    <row r="10" spans="1:20" s="24" customFormat="1" ht="44.25" customHeight="1">
      <c r="B10" s="39">
        <v>3</v>
      </c>
      <c r="C10" s="40" t="s">
        <v>67</v>
      </c>
      <c r="D10" s="41" t="s">
        <v>60</v>
      </c>
      <c r="E10" s="42">
        <v>1</v>
      </c>
      <c r="F10" s="42"/>
      <c r="G10" s="43"/>
      <c r="H10" s="44"/>
    </row>
    <row r="11" spans="1:20" s="24" customFormat="1" ht="17.25" customHeight="1">
      <c r="B11" s="59" t="s">
        <v>29</v>
      </c>
      <c r="C11" s="71" t="s">
        <v>57</v>
      </c>
      <c r="D11" s="61"/>
      <c r="E11" s="69"/>
      <c r="F11" s="69"/>
      <c r="G11" s="63"/>
      <c r="H11" s="64"/>
    </row>
    <row r="12" spans="1:20" s="24" customFormat="1" ht="43.5" customHeight="1">
      <c r="B12" s="39">
        <v>4</v>
      </c>
      <c r="C12" s="40" t="s">
        <v>58</v>
      </c>
      <c r="D12" s="41" t="s">
        <v>23</v>
      </c>
      <c r="E12" s="42">
        <v>1</v>
      </c>
      <c r="F12" s="42"/>
      <c r="G12" s="43"/>
      <c r="H12" s="44"/>
    </row>
    <row r="13" spans="1:20" s="24" customFormat="1" ht="30.75" customHeight="1">
      <c r="B13" s="39">
        <v>5</v>
      </c>
      <c r="C13" s="40" t="s">
        <v>59</v>
      </c>
      <c r="D13" s="41" t="s">
        <v>60</v>
      </c>
      <c r="E13" s="42">
        <v>1</v>
      </c>
      <c r="F13" s="42"/>
      <c r="G13" s="43"/>
      <c r="H13" s="44"/>
    </row>
    <row r="14" spans="1:20" s="24" customFormat="1" ht="27" customHeight="1">
      <c r="B14" s="39">
        <v>6</v>
      </c>
      <c r="C14" s="40" t="s">
        <v>61</v>
      </c>
      <c r="D14" s="41" t="s">
        <v>62</v>
      </c>
      <c r="E14" s="42">
        <v>1</v>
      </c>
      <c r="F14" s="42"/>
      <c r="G14" s="43"/>
      <c r="H14" s="44"/>
    </row>
    <row r="15" spans="1:20" s="24" customFormat="1" ht="15">
      <c r="B15" s="39"/>
      <c r="C15" s="40"/>
      <c r="D15" s="41"/>
      <c r="E15" s="45"/>
      <c r="F15" s="45"/>
      <c r="G15" s="37"/>
      <c r="H15" s="38"/>
    </row>
    <row r="16" spans="1:20" s="25" customFormat="1" ht="15">
      <c r="B16" s="35"/>
      <c r="C16" s="46"/>
      <c r="D16" s="84" t="s">
        <v>11</v>
      </c>
      <c r="E16" s="84"/>
      <c r="F16" s="47"/>
      <c r="G16" s="48"/>
      <c r="H16" s="49"/>
    </row>
    <row r="17" spans="2:8" s="24" customFormat="1" ht="15">
      <c r="B17" s="59" t="s">
        <v>28</v>
      </c>
      <c r="C17" s="65" t="s">
        <v>32</v>
      </c>
      <c r="D17" s="66"/>
      <c r="E17" s="67"/>
      <c r="F17" s="67"/>
      <c r="G17" s="63"/>
      <c r="H17" s="64"/>
    </row>
    <row r="18" spans="2:8" s="24" customFormat="1" ht="18" customHeight="1">
      <c r="B18" s="39">
        <v>7</v>
      </c>
      <c r="C18" s="40" t="s">
        <v>33</v>
      </c>
      <c r="D18" s="41" t="s">
        <v>24</v>
      </c>
      <c r="E18" s="42">
        <v>409</v>
      </c>
      <c r="F18" s="42"/>
      <c r="G18" s="43"/>
      <c r="H18" s="44"/>
    </row>
    <row r="19" spans="2:8" s="24" customFormat="1" ht="18.75" customHeight="1">
      <c r="B19" s="39">
        <v>8</v>
      </c>
      <c r="C19" s="40" t="s">
        <v>34</v>
      </c>
      <c r="D19" s="41" t="s">
        <v>22</v>
      </c>
      <c r="E19" s="42">
        <v>18.474400000000003</v>
      </c>
      <c r="F19" s="42"/>
      <c r="G19" s="43"/>
      <c r="H19" s="44"/>
    </row>
    <row r="20" spans="2:8" s="24" customFormat="1" ht="16.5" customHeight="1">
      <c r="B20" s="39">
        <v>9</v>
      </c>
      <c r="C20" s="40" t="s">
        <v>63</v>
      </c>
      <c r="D20" s="41" t="s">
        <v>24</v>
      </c>
      <c r="E20" s="42">
        <v>250.8</v>
      </c>
      <c r="F20" s="42"/>
      <c r="G20" s="43"/>
      <c r="H20" s="44"/>
    </row>
    <row r="21" spans="2:8" s="24" customFormat="1" ht="21" customHeight="1">
      <c r="B21" s="39">
        <v>10</v>
      </c>
      <c r="C21" s="40" t="s">
        <v>64</v>
      </c>
      <c r="D21" s="41" t="s">
        <v>22</v>
      </c>
      <c r="E21" s="42">
        <v>20.064000000000004</v>
      </c>
      <c r="F21" s="42"/>
      <c r="G21" s="43"/>
      <c r="H21" s="44"/>
    </row>
    <row r="22" spans="2:8" s="24" customFormat="1" ht="27.75" customHeight="1">
      <c r="B22" s="39">
        <v>11</v>
      </c>
      <c r="C22" s="40" t="s">
        <v>35</v>
      </c>
      <c r="D22" s="41" t="s">
        <v>22</v>
      </c>
      <c r="E22" s="42">
        <v>369.488</v>
      </c>
      <c r="F22" s="42"/>
      <c r="G22" s="43"/>
      <c r="H22" s="44"/>
    </row>
    <row r="23" spans="2:8" s="24" customFormat="1" ht="16.5" customHeight="1">
      <c r="B23" s="39">
        <v>12</v>
      </c>
      <c r="C23" s="40" t="s">
        <v>65</v>
      </c>
      <c r="D23" s="41" t="s">
        <v>24</v>
      </c>
      <c r="E23" s="42">
        <v>329.9</v>
      </c>
      <c r="F23" s="42"/>
      <c r="G23" s="43"/>
      <c r="H23" s="44"/>
    </row>
    <row r="24" spans="2:8" s="24" customFormat="1" ht="15.75" customHeight="1">
      <c r="B24" s="39">
        <v>13</v>
      </c>
      <c r="C24" s="40" t="s">
        <v>36</v>
      </c>
      <c r="D24" s="41" t="s">
        <v>22</v>
      </c>
      <c r="E24" s="42">
        <v>303.66826896340001</v>
      </c>
      <c r="F24" s="42"/>
      <c r="G24" s="43"/>
      <c r="H24" s="44"/>
    </row>
    <row r="25" spans="2:8" s="24" customFormat="1" ht="17.25" customHeight="1">
      <c r="B25" s="39">
        <v>14</v>
      </c>
      <c r="C25" s="40" t="s">
        <v>37</v>
      </c>
      <c r="D25" s="41" t="s">
        <v>23</v>
      </c>
      <c r="E25" s="42">
        <v>2</v>
      </c>
      <c r="F25" s="42"/>
      <c r="G25" s="43"/>
      <c r="H25" s="44"/>
    </row>
    <row r="26" spans="2:8" s="24" customFormat="1" ht="19.5" customHeight="1">
      <c r="B26" s="39">
        <v>15</v>
      </c>
      <c r="C26" s="40" t="s">
        <v>66</v>
      </c>
      <c r="D26" s="41" t="s">
        <v>23</v>
      </c>
      <c r="E26" s="42">
        <v>1</v>
      </c>
      <c r="F26" s="42"/>
      <c r="G26" s="43"/>
      <c r="H26" s="44"/>
    </row>
    <row r="27" spans="2:8" s="24" customFormat="1" ht="28.5" customHeight="1">
      <c r="B27" s="39">
        <v>16</v>
      </c>
      <c r="C27" s="40" t="s">
        <v>38</v>
      </c>
      <c r="D27" s="41" t="s">
        <v>22</v>
      </c>
      <c r="E27" s="42">
        <v>65.819731036600018</v>
      </c>
      <c r="F27" s="42"/>
      <c r="G27" s="43"/>
      <c r="H27" s="44"/>
    </row>
    <row r="28" spans="2:8" s="24" customFormat="1" ht="29.25" customHeight="1">
      <c r="B28" s="39">
        <v>17</v>
      </c>
      <c r="C28" s="40" t="s">
        <v>39</v>
      </c>
      <c r="D28" s="41" t="s">
        <v>27</v>
      </c>
      <c r="E28" s="42">
        <v>329.09865518300012</v>
      </c>
      <c r="F28" s="42"/>
      <c r="G28" s="43"/>
      <c r="H28" s="44"/>
    </row>
    <row r="29" spans="2:8" s="24" customFormat="1" ht="15">
      <c r="B29" s="39"/>
      <c r="C29" s="40"/>
      <c r="D29" s="41"/>
      <c r="E29" s="45"/>
      <c r="F29" s="45"/>
      <c r="G29" s="37"/>
      <c r="H29" s="38"/>
    </row>
    <row r="30" spans="2:8" s="23" customFormat="1" ht="14.25">
      <c r="B30" s="59" t="s">
        <v>29</v>
      </c>
      <c r="C30" s="65" t="s">
        <v>41</v>
      </c>
      <c r="D30" s="61"/>
      <c r="E30" s="68"/>
      <c r="F30" s="68"/>
      <c r="G30" s="63"/>
      <c r="H30" s="64"/>
    </row>
    <row r="31" spans="2:8" s="23" customFormat="1" ht="16.5" customHeight="1">
      <c r="B31" s="39">
        <v>18</v>
      </c>
      <c r="C31" s="40" t="s">
        <v>33</v>
      </c>
      <c r="D31" s="41" t="s">
        <v>24</v>
      </c>
      <c r="E31" s="42">
        <v>2962.54</v>
      </c>
      <c r="F31" s="42"/>
      <c r="G31" s="43"/>
      <c r="H31" s="44"/>
    </row>
    <row r="32" spans="2:8" s="23" customFormat="1" ht="16.5" customHeight="1">
      <c r="B32" s="39">
        <v>19</v>
      </c>
      <c r="C32" s="40" t="s">
        <v>34</v>
      </c>
      <c r="D32" s="41" t="s">
        <v>22</v>
      </c>
      <c r="E32" s="42">
        <v>82.95</v>
      </c>
      <c r="F32" s="42"/>
      <c r="G32" s="43"/>
      <c r="H32" s="44"/>
    </row>
    <row r="33" spans="2:8" s="23" customFormat="1" ht="32.25" customHeight="1">
      <c r="B33" s="39">
        <v>20</v>
      </c>
      <c r="C33" s="40" t="s">
        <v>35</v>
      </c>
      <c r="D33" s="41" t="s">
        <v>22</v>
      </c>
      <c r="E33" s="42">
        <v>1659.02</v>
      </c>
      <c r="F33" s="42"/>
      <c r="G33" s="43"/>
      <c r="H33" s="44"/>
    </row>
    <row r="34" spans="2:8" s="23" customFormat="1" ht="15" customHeight="1">
      <c r="B34" s="39">
        <v>21</v>
      </c>
      <c r="C34" s="40" t="s">
        <v>42</v>
      </c>
      <c r="D34" s="41" t="s">
        <v>24</v>
      </c>
      <c r="E34" s="42">
        <v>1449.97</v>
      </c>
      <c r="F34" s="42"/>
      <c r="G34" s="43"/>
      <c r="H34" s="44"/>
    </row>
    <row r="35" spans="2:8" s="23" customFormat="1" ht="15" customHeight="1">
      <c r="B35" s="39">
        <v>22</v>
      </c>
      <c r="C35" s="40" t="s">
        <v>36</v>
      </c>
      <c r="D35" s="41" t="s">
        <v>22</v>
      </c>
      <c r="E35" s="42">
        <v>1541.65</v>
      </c>
      <c r="F35" s="42"/>
      <c r="G35" s="43"/>
      <c r="H35" s="44"/>
    </row>
    <row r="36" spans="2:8" s="23" customFormat="1" ht="16.5" customHeight="1">
      <c r="B36" s="39">
        <v>23</v>
      </c>
      <c r="C36" s="40" t="s">
        <v>37</v>
      </c>
      <c r="D36" s="41" t="s">
        <v>23</v>
      </c>
      <c r="E36" s="42">
        <v>2</v>
      </c>
      <c r="F36" s="42"/>
      <c r="G36" s="43"/>
      <c r="H36" s="44"/>
    </row>
    <row r="37" spans="2:8" s="23" customFormat="1" ht="14.25" customHeight="1">
      <c r="B37" s="39">
        <v>24</v>
      </c>
      <c r="C37" s="40" t="s">
        <v>43</v>
      </c>
      <c r="D37" s="41" t="s">
        <v>25</v>
      </c>
      <c r="E37" s="42">
        <v>1185.02</v>
      </c>
      <c r="F37" s="42"/>
      <c r="G37" s="43"/>
      <c r="H37" s="44"/>
    </row>
    <row r="38" spans="2:8" s="23" customFormat="1" ht="31.5" customHeight="1">
      <c r="B38" s="39">
        <v>25</v>
      </c>
      <c r="C38" s="40" t="s">
        <v>38</v>
      </c>
      <c r="D38" s="41" t="s">
        <v>22</v>
      </c>
      <c r="E38" s="42">
        <v>117.37</v>
      </c>
      <c r="F38" s="42"/>
      <c r="G38" s="43"/>
      <c r="H38" s="44"/>
    </row>
    <row r="39" spans="2:8" s="23" customFormat="1" ht="33" customHeight="1">
      <c r="B39" s="39">
        <v>26</v>
      </c>
      <c r="C39" s="40" t="s">
        <v>39</v>
      </c>
      <c r="D39" s="41" t="s">
        <v>27</v>
      </c>
      <c r="E39" s="42">
        <v>586.84</v>
      </c>
      <c r="F39" s="42"/>
      <c r="G39" s="43"/>
      <c r="H39" s="44"/>
    </row>
    <row r="40" spans="2:8" s="23" customFormat="1" ht="12.75" customHeight="1">
      <c r="B40" s="39"/>
      <c r="C40" s="50"/>
      <c r="D40" s="41"/>
      <c r="E40" s="37"/>
      <c r="F40" s="37"/>
      <c r="G40" s="37"/>
      <c r="H40" s="38"/>
    </row>
    <row r="41" spans="2:8" s="23" customFormat="1" ht="14.25">
      <c r="B41" s="59" t="s">
        <v>31</v>
      </c>
      <c r="C41" s="65" t="s">
        <v>45</v>
      </c>
      <c r="D41" s="61"/>
      <c r="E41" s="68"/>
      <c r="F41" s="68"/>
      <c r="G41" s="63"/>
      <c r="H41" s="64"/>
    </row>
    <row r="42" spans="2:8" s="23" customFormat="1" ht="14.25">
      <c r="B42" s="72"/>
      <c r="C42" s="73"/>
      <c r="D42" s="74"/>
      <c r="E42" s="75"/>
      <c r="F42" s="75"/>
      <c r="G42" s="76"/>
      <c r="H42" s="77"/>
    </row>
    <row r="43" spans="2:8" s="23" customFormat="1" ht="51">
      <c r="B43" s="79" t="s">
        <v>70</v>
      </c>
      <c r="C43" s="81" t="s">
        <v>72</v>
      </c>
      <c r="D43" s="74" t="s">
        <v>71</v>
      </c>
      <c r="E43" s="75">
        <v>1</v>
      </c>
      <c r="F43" s="78"/>
      <c r="G43" s="80"/>
      <c r="H43" s="77"/>
    </row>
    <row r="44" spans="2:8" s="23" customFormat="1" ht="14.25">
      <c r="B44" s="72"/>
      <c r="C44" s="73"/>
      <c r="D44" s="74"/>
      <c r="E44" s="75"/>
      <c r="F44" s="75"/>
      <c r="G44" s="76"/>
      <c r="H44" s="77"/>
    </row>
    <row r="45" spans="2:8" s="23" customFormat="1" ht="42" customHeight="1">
      <c r="B45" s="39">
        <v>27</v>
      </c>
      <c r="C45" s="40" t="s">
        <v>46</v>
      </c>
      <c r="D45" s="41" t="s">
        <v>24</v>
      </c>
      <c r="E45" s="42">
        <v>153.77000000000001</v>
      </c>
      <c r="F45" s="42"/>
      <c r="G45" s="43"/>
      <c r="H45" s="44"/>
    </row>
    <row r="46" spans="2:8" s="23" customFormat="1" ht="41.25" customHeight="1">
      <c r="B46" s="39">
        <v>28</v>
      </c>
      <c r="C46" s="40" t="s">
        <v>47</v>
      </c>
      <c r="D46" s="41" t="s">
        <v>24</v>
      </c>
      <c r="E46" s="42">
        <v>153.77000000000001</v>
      </c>
      <c r="F46" s="42"/>
      <c r="G46" s="43"/>
      <c r="H46" s="44"/>
    </row>
    <row r="47" spans="2:8" s="23" customFormat="1" ht="17.25" customHeight="1">
      <c r="B47" s="39">
        <v>29</v>
      </c>
      <c r="C47" s="40" t="s">
        <v>48</v>
      </c>
      <c r="D47" s="41" t="s">
        <v>24</v>
      </c>
      <c r="E47" s="42">
        <v>86.74</v>
      </c>
      <c r="F47" s="42"/>
      <c r="G47" s="43"/>
      <c r="H47" s="44"/>
    </row>
    <row r="48" spans="2:8" s="23" customFormat="1" ht="15.75" customHeight="1">
      <c r="B48" s="39">
        <v>30</v>
      </c>
      <c r="C48" s="40" t="s">
        <v>49</v>
      </c>
      <c r="D48" s="41" t="s">
        <v>24</v>
      </c>
      <c r="E48" s="42">
        <v>14.37</v>
      </c>
      <c r="F48" s="42"/>
      <c r="G48" s="43"/>
      <c r="H48" s="44"/>
    </row>
    <row r="49" spans="2:8" s="27" customFormat="1" ht="14.25">
      <c r="B49" s="59" t="s">
        <v>40</v>
      </c>
      <c r="C49" s="65" t="s">
        <v>50</v>
      </c>
      <c r="D49" s="61"/>
      <c r="E49" s="69"/>
      <c r="F49" s="69"/>
      <c r="G49" s="63"/>
      <c r="H49" s="64"/>
    </row>
    <row r="50" spans="2:8" s="23" customFormat="1" ht="28.5" customHeight="1">
      <c r="B50" s="39">
        <v>31</v>
      </c>
      <c r="C50" s="40" t="s">
        <v>35</v>
      </c>
      <c r="D50" s="41" t="s">
        <v>22</v>
      </c>
      <c r="E50" s="42">
        <v>520</v>
      </c>
      <c r="F50" s="42"/>
      <c r="G50" s="43"/>
      <c r="H50" s="44"/>
    </row>
    <row r="51" spans="2:8" s="23" customFormat="1" ht="16.5" customHeight="1">
      <c r="B51" s="39">
        <v>32</v>
      </c>
      <c r="C51" s="40" t="s">
        <v>51</v>
      </c>
      <c r="D51" s="41" t="s">
        <v>24</v>
      </c>
      <c r="E51" s="42">
        <v>1000</v>
      </c>
      <c r="F51" s="42"/>
      <c r="G51" s="43"/>
      <c r="H51" s="44"/>
    </row>
    <row r="52" spans="2:8" s="23" customFormat="1" ht="16.5" customHeight="1">
      <c r="B52" s="39">
        <v>33</v>
      </c>
      <c r="C52" s="40" t="s">
        <v>36</v>
      </c>
      <c r="D52" s="41" t="s">
        <v>22</v>
      </c>
      <c r="E52" s="42">
        <v>500</v>
      </c>
      <c r="F52" s="42"/>
      <c r="G52" s="43"/>
      <c r="H52" s="44"/>
    </row>
    <row r="53" spans="2:8" s="23" customFormat="1" ht="14.25">
      <c r="B53" s="59" t="s">
        <v>44</v>
      </c>
      <c r="C53" s="65" t="s">
        <v>52</v>
      </c>
      <c r="D53" s="61"/>
      <c r="E53" s="69"/>
      <c r="F53" s="69"/>
      <c r="G53" s="63"/>
      <c r="H53" s="64"/>
    </row>
    <row r="54" spans="2:8" s="23" customFormat="1" ht="28.5" customHeight="1">
      <c r="B54" s="39">
        <v>33</v>
      </c>
      <c r="C54" s="40" t="s">
        <v>35</v>
      </c>
      <c r="D54" s="41" t="s">
        <v>22</v>
      </c>
      <c r="E54" s="42">
        <v>223.60000000000002</v>
      </c>
      <c r="F54" s="42"/>
      <c r="G54" s="43"/>
      <c r="H54" s="44"/>
    </row>
    <row r="55" spans="2:8" s="23" customFormat="1" ht="13.5" customHeight="1">
      <c r="B55" s="39">
        <v>34</v>
      </c>
      <c r="C55" s="40" t="s">
        <v>53</v>
      </c>
      <c r="D55" s="41" t="s">
        <v>24</v>
      </c>
      <c r="E55" s="42">
        <v>430</v>
      </c>
      <c r="F55" s="42"/>
      <c r="G55" s="43"/>
      <c r="H55" s="44"/>
    </row>
    <row r="56" spans="2:8" s="23" customFormat="1" ht="16.5" customHeight="1">
      <c r="B56" s="39">
        <v>35</v>
      </c>
      <c r="C56" s="40" t="s">
        <v>36</v>
      </c>
      <c r="D56" s="41" t="s">
        <v>22</v>
      </c>
      <c r="E56" s="42">
        <v>219.3</v>
      </c>
      <c r="F56" s="42"/>
      <c r="G56" s="43"/>
      <c r="H56" s="44"/>
    </row>
    <row r="57" spans="2:8" s="23" customFormat="1" ht="14.25">
      <c r="B57" s="51"/>
      <c r="C57" s="52"/>
      <c r="D57" s="53"/>
      <c r="E57" s="54"/>
      <c r="F57" s="54"/>
      <c r="G57" s="55"/>
      <c r="H57" s="56"/>
    </row>
    <row r="58" spans="2:8" s="23" customFormat="1" ht="16.5" customHeight="1">
      <c r="B58" s="29"/>
      <c r="C58" s="30"/>
      <c r="D58" s="82" t="s">
        <v>11</v>
      </c>
      <c r="E58" s="82"/>
      <c r="F58" s="82"/>
      <c r="G58" s="82"/>
      <c r="H58" s="57">
        <f>SUM(H7:H57)</f>
        <v>0</v>
      </c>
    </row>
    <row r="59" spans="2:8" s="23" customFormat="1" ht="16.5">
      <c r="B59" s="19"/>
      <c r="C59" s="20"/>
      <c r="D59" s="82" t="s">
        <v>68</v>
      </c>
      <c r="E59" s="82"/>
      <c r="F59" s="82"/>
      <c r="G59" s="82"/>
      <c r="H59" s="58">
        <f>H58*0.16</f>
        <v>0</v>
      </c>
    </row>
    <row r="60" spans="2:8" s="23" customFormat="1" ht="16.5">
      <c r="B60" s="21"/>
      <c r="C60" s="21"/>
      <c r="D60" s="83" t="s">
        <v>8</v>
      </c>
      <c r="E60" s="83"/>
      <c r="F60" s="83"/>
      <c r="G60" s="83"/>
      <c r="H60" s="58">
        <f>H58+H59</f>
        <v>0</v>
      </c>
    </row>
    <row r="61" spans="2:8" s="23" customFormat="1" ht="15">
      <c r="B61" s="21"/>
      <c r="C61" s="19"/>
      <c r="D61" s="21"/>
      <c r="E61" s="22"/>
      <c r="F61" s="22"/>
    </row>
    <row r="62" spans="2:8" s="23" customFormat="1" ht="12.75" customHeight="1">
      <c r="B62" s="21"/>
      <c r="C62" s="21"/>
      <c r="D62" s="21"/>
    </row>
  </sheetData>
  <mergeCells count="5">
    <mergeCell ref="B2:H2"/>
    <mergeCell ref="D16:E16"/>
    <mergeCell ref="D58:G58"/>
    <mergeCell ref="D59:G59"/>
    <mergeCell ref="D60:G60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landscape" verticalDpi="4294967294" r:id="rId1"/>
  <headerFooter alignWithMargins="0"/>
  <rowBreaks count="3" manualBreakCount="3">
    <brk id="16" min="1" max="6" man="1"/>
    <brk id="29" min="1" max="6" man="1"/>
    <brk id="40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5:I33"/>
  <sheetViews>
    <sheetView view="pageBreakPreview" zoomScale="85" zoomScaleSheetLayoutView="85" workbookViewId="0">
      <selection activeCell="C26" sqref="C26"/>
    </sheetView>
  </sheetViews>
  <sheetFormatPr baseColWidth="10" defaultRowHeight="12.75"/>
  <cols>
    <col min="1" max="1" width="2.140625" style="4" customWidth="1"/>
    <col min="2" max="2" width="13.85546875" style="4" bestFit="1" customWidth="1"/>
    <col min="3" max="3" width="42.28515625" style="4" bestFit="1" customWidth="1"/>
    <col min="4" max="4" width="16.85546875" style="6" bestFit="1" customWidth="1"/>
    <col min="5" max="5" width="11.28515625" style="5" customWidth="1"/>
    <col min="6" max="6" width="15.42578125" style="5" bestFit="1" customWidth="1"/>
    <col min="7" max="7" width="11.42578125" style="4"/>
    <col min="8" max="8" width="14.85546875" style="4" bestFit="1" customWidth="1"/>
    <col min="9" max="16384" width="11.42578125" style="4"/>
  </cols>
  <sheetData>
    <row r="5" spans="2:9">
      <c r="B5" s="8" t="s">
        <v>3</v>
      </c>
      <c r="C5" s="88" t="s">
        <v>6</v>
      </c>
      <c r="D5" s="88"/>
      <c r="E5" s="8" t="s">
        <v>7</v>
      </c>
      <c r="F5" s="8" t="s">
        <v>5</v>
      </c>
    </row>
    <row r="7" spans="2:9" ht="52.5" customHeight="1">
      <c r="B7" s="9">
        <v>1</v>
      </c>
      <c r="C7" s="86" t="s">
        <v>21</v>
      </c>
      <c r="D7" s="87"/>
    </row>
    <row r="9" spans="2:9">
      <c r="G9" s="10"/>
      <c r="H9" s="11"/>
    </row>
    <row r="10" spans="2:9">
      <c r="G10" s="10"/>
      <c r="H10" s="6"/>
    </row>
    <row r="11" spans="2:9">
      <c r="G11" s="10"/>
      <c r="H11" s="6"/>
    </row>
    <row r="12" spans="2:9">
      <c r="G12" s="10"/>
      <c r="H12" s="6"/>
    </row>
    <row r="13" spans="2:9">
      <c r="G13" s="10"/>
      <c r="H13" s="6"/>
    </row>
    <row r="14" spans="2:9">
      <c r="C14" s="10" t="s">
        <v>20</v>
      </c>
      <c r="D14" s="6" t="e">
        <f>#REF!+#REF!+#REF!</f>
        <v>#REF!</v>
      </c>
      <c r="E14" s="6"/>
      <c r="F14" s="6"/>
      <c r="G14" s="10"/>
      <c r="H14" s="6"/>
    </row>
    <row r="15" spans="2:9">
      <c r="C15" s="10" t="s">
        <v>14</v>
      </c>
      <c r="D15" s="6" t="e">
        <f>(D14*0.3)*1.15</f>
        <v>#REF!</v>
      </c>
      <c r="E15" s="6"/>
      <c r="F15" s="6"/>
      <c r="G15" s="10"/>
      <c r="H15" s="6"/>
    </row>
    <row r="16" spans="2:9">
      <c r="C16" s="10" t="s">
        <v>17</v>
      </c>
      <c r="D16" s="6" t="e">
        <f>D14-D15</f>
        <v>#REF!</v>
      </c>
      <c r="E16" s="6"/>
      <c r="F16" s="6"/>
      <c r="G16" s="10"/>
      <c r="H16" s="6"/>
      <c r="I16" s="11"/>
    </row>
    <row r="17" spans="3:8">
      <c r="C17" s="10" t="s">
        <v>12</v>
      </c>
      <c r="D17" s="6" t="e">
        <f>D14*0.15</f>
        <v>#REF!</v>
      </c>
      <c r="H17" s="6"/>
    </row>
    <row r="18" spans="3:8">
      <c r="C18" s="10" t="s">
        <v>18</v>
      </c>
      <c r="D18" s="6" t="e">
        <f>SUM(D16:D17)</f>
        <v>#REF!</v>
      </c>
      <c r="F18" s="7" t="e">
        <f>D18</f>
        <v>#REF!</v>
      </c>
    </row>
    <row r="19" spans="3:8">
      <c r="C19" s="10"/>
    </row>
    <row r="20" spans="3:8">
      <c r="H20" s="6"/>
    </row>
    <row r="21" spans="3:8">
      <c r="C21" s="10" t="s">
        <v>15</v>
      </c>
      <c r="D21" s="6" t="e">
        <f>D14*0.005/1.15</f>
        <v>#REF!</v>
      </c>
      <c r="H21" s="6"/>
    </row>
    <row r="22" spans="3:8">
      <c r="C22" s="10" t="s">
        <v>13</v>
      </c>
      <c r="D22" s="6" t="e">
        <f>D21*0.15</f>
        <v>#REF!</v>
      </c>
      <c r="H22" s="6"/>
    </row>
    <row r="23" spans="3:8">
      <c r="C23" s="10" t="s">
        <v>16</v>
      </c>
      <c r="D23" s="6" t="e">
        <f>SUM(D21:D22)</f>
        <v>#REF!</v>
      </c>
      <c r="F23" s="7" t="e">
        <f>D23</f>
        <v>#REF!</v>
      </c>
      <c r="H23" s="6"/>
    </row>
    <row r="24" spans="3:8">
      <c r="H24" s="6"/>
    </row>
    <row r="25" spans="3:8">
      <c r="F25" s="7"/>
      <c r="H25" s="6"/>
    </row>
    <row r="26" spans="3:8">
      <c r="H26" s="6"/>
    </row>
    <row r="27" spans="3:8">
      <c r="F27" s="7"/>
      <c r="H27" s="6"/>
    </row>
    <row r="28" spans="3:8">
      <c r="H28" s="6"/>
    </row>
    <row r="29" spans="3:8">
      <c r="C29" s="10" t="s">
        <v>19</v>
      </c>
      <c r="D29" s="6" t="e">
        <f>F18-F23</f>
        <v>#REF!</v>
      </c>
      <c r="H29" s="6"/>
    </row>
    <row r="31" spans="3:8">
      <c r="E31" s="12" t="s">
        <v>9</v>
      </c>
      <c r="F31" s="13" t="e">
        <f>F33/1.15</f>
        <v>#REF!</v>
      </c>
      <c r="H31" s="13"/>
    </row>
    <row r="32" spans="3:8">
      <c r="E32" s="12" t="s">
        <v>10</v>
      </c>
      <c r="F32" s="14" t="e">
        <f>F31*0.15</f>
        <v>#REF!</v>
      </c>
      <c r="H32" s="14"/>
    </row>
    <row r="33" spans="5:8">
      <c r="E33" s="12" t="s">
        <v>8</v>
      </c>
      <c r="F33" s="14" t="e">
        <f>D29</f>
        <v>#REF!</v>
      </c>
      <c r="H33" s="14"/>
    </row>
  </sheetData>
  <mergeCells count="2">
    <mergeCell ref="C7:D7"/>
    <mergeCell ref="C5:D5"/>
  </mergeCells>
  <phoneticPr fontId="4" type="noConversion"/>
  <printOptions horizontalCentered="1"/>
  <pageMargins left="0.39370078740157483" right="0.39370078740157483" top="0.39370078740157483" bottom="0.59055118110236227" header="0.51181102362204722" footer="0.39370078740157483"/>
  <pageSetup scale="98" orientation="portrait" horizontalDpi="1200" verticalDpi="1200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CATALOGO </vt:lpstr>
      <vt:lpstr>Desglose de factura</vt:lpstr>
      <vt:lpstr>'CATALOGO '!Área_de_impresión</vt:lpstr>
      <vt:lpstr>'CATALOGO 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Cuerpo de estimación</dc:title>
  <dc:subject>Redes de alcantarillado</dc:subject>
  <dc:creator>Adriana Jáuregui</dc:creator>
  <cp:lastModifiedBy>zonasurbanas</cp:lastModifiedBy>
  <cp:lastPrinted>2020-07-06T04:27:37Z</cp:lastPrinted>
  <dcterms:created xsi:type="dcterms:W3CDTF">2000-09-17T01:03:09Z</dcterms:created>
  <dcterms:modified xsi:type="dcterms:W3CDTF">2020-07-14T19:40:01Z</dcterms:modified>
</cp:coreProperties>
</file>